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OPERACOES\CD. INFO\PWR\2024\PWR Gestão de Fundos\Ficha de Inscrição\"/>
    </mc:Choice>
  </mc:AlternateContent>
  <xr:revisionPtr revIDLastSave="0" documentId="13_ncr:1_{33D7DB6B-D763-4EF9-8717-C852D31F027C}" xr6:coauthVersionLast="47" xr6:coauthVersionMax="47" xr10:uidLastSave="{00000000-0000-0000-0000-000000000000}"/>
  <bookViews>
    <workbookView xWindow="-108" yWindow="-108" windowWidth="23256" windowHeight="12456" xr2:uid="{1C947254-490A-4BFF-8744-9EAE54E52846}"/>
  </bookViews>
  <sheets>
    <sheet name="Ficha Inscrição - PWR 2024" sheetId="1" r:id="rId1"/>
    <sheet name="Gestoras de Interesse"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3" l="1"/>
  <c r="I10" i="3"/>
  <c r="E20" i="1"/>
  <c r="E19" i="1"/>
  <c r="E25" i="1"/>
  <c r="E17" i="1"/>
  <c r="E18" i="1"/>
  <c r="E21" i="1"/>
  <c r="E22" i="1"/>
  <c r="E23" i="1"/>
  <c r="E24" i="1"/>
  <c r="E26" i="1"/>
  <c r="E27" i="1"/>
  <c r="E28" i="1"/>
  <c r="E29" i="1"/>
  <c r="H12" i="3"/>
  <c r="H7" i="3"/>
  <c r="H11" i="3" s="1"/>
  <c r="H6" i="3"/>
  <c r="H9" i="3" s="1"/>
  <c r="I9" i="3" s="1"/>
  <c r="A7" i="3"/>
  <c r="A8" i="3" s="1"/>
  <c r="A9" i="3" s="1"/>
  <c r="A10" i="3" s="1"/>
  <c r="A11" i="3" s="1"/>
  <c r="A12" i="3" s="1"/>
  <c r="A13" i="3" s="1"/>
  <c r="A14" i="3" s="1"/>
  <c r="A15" i="3" s="1"/>
  <c r="A16" i="3" s="1"/>
  <c r="A17" i="3" s="1"/>
  <c r="A18" i="3" s="1"/>
  <c r="A19" i="3" s="1"/>
  <c r="A20" i="3" s="1"/>
  <c r="A21" i="3" s="1"/>
  <c r="H10" i="3" l="1"/>
  <c r="E30" i="1"/>
  <c r="I17" i="3" s="1"/>
  <c r="I14" i="3" l="1"/>
  <c r="H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Juliana Braz</author>
  </authors>
  <commentList>
    <comment ref="B5" authorId="0" shapeId="0" xr:uid="{99DA2934-8D15-42D3-9E07-686E604907DF}">
      <text>
        <r>
          <rPr>
            <sz val="9"/>
            <color indexed="81"/>
            <rFont val="Segoe UI"/>
            <family val="2"/>
          </rPr>
          <t xml:space="preserve">Responsável por esta venda preencherá! </t>
        </r>
      </text>
    </comment>
    <comment ref="D5" authorId="0" shapeId="0" xr:uid="{7451F999-D4C8-47A7-89F1-80E216AA8BE6}">
      <text>
        <r>
          <rPr>
            <sz val="9"/>
            <color indexed="81"/>
            <rFont val="Segoe UI"/>
            <family val="2"/>
          </rPr>
          <t>Empresa preencher</t>
        </r>
      </text>
    </comment>
  </commentList>
</comments>
</file>

<file path=xl/sharedStrings.xml><?xml version="1.0" encoding="utf-8"?>
<sst xmlns="http://schemas.openxmlformats.org/spreadsheetml/2006/main" count="59" uniqueCount="56">
  <si>
    <t>Cidade</t>
  </si>
  <si>
    <t>Seus Dados</t>
  </si>
  <si>
    <t>Razão Social</t>
  </si>
  <si>
    <t>Endereço</t>
  </si>
  <si>
    <t>UF</t>
  </si>
  <si>
    <t>CEP</t>
  </si>
  <si>
    <t>CNPJ</t>
  </si>
  <si>
    <t>Insc. Estadual</t>
  </si>
  <si>
    <t>Responsável</t>
  </si>
  <si>
    <t>Cargo</t>
  </si>
  <si>
    <t>E-mail</t>
  </si>
  <si>
    <t>Fone</t>
  </si>
  <si>
    <t>Composição dos Investimentos</t>
  </si>
  <si>
    <t>Valor Unitário</t>
  </si>
  <si>
    <t>Qtde.</t>
  </si>
  <si>
    <t>Valor Total</t>
  </si>
  <si>
    <t>Entrega Standard</t>
  </si>
  <si>
    <t>Soluções Customizadas</t>
  </si>
  <si>
    <t>Total</t>
  </si>
  <si>
    <t>Condições Comerciais</t>
  </si>
  <si>
    <t>*Ferramenta Para a Gestão de Remuneração</t>
  </si>
  <si>
    <t>Qtde</t>
  </si>
  <si>
    <t>Pontos</t>
  </si>
  <si>
    <t>Critérios</t>
  </si>
  <si>
    <t>Subtotal</t>
  </si>
  <si>
    <t>Voltar</t>
  </si>
  <si>
    <t>Contato: wisdom@wisdom.com.br</t>
  </si>
  <si>
    <t>Total Ficha:</t>
  </si>
  <si>
    <r>
      <rPr>
        <sz val="9"/>
        <color rgb="FFC00000"/>
        <rFont val="AvantGarde Bk BT"/>
        <family val="2"/>
      </rPr>
      <t>Observação:</t>
    </r>
    <r>
      <rPr>
        <sz val="9"/>
        <color theme="0" tint="-0.499984740745262"/>
        <rFont val="AvantGarde Bk BT"/>
        <family val="2"/>
      </rPr>
      <t xml:space="preserve"> Nem todos os serviços estão elencados nesta ficha! Caso queiram contratar mais opções e receber uma Proposta Comercial, consulte-nos!</t>
    </r>
  </si>
  <si>
    <t>Contato Coleta</t>
  </si>
  <si>
    <t>Escritórios Com Sistema de Avaliação por Pontos</t>
  </si>
  <si>
    <t>Escritórios Sem Sistema de Avaliação por Pontos</t>
  </si>
  <si>
    <t>Escritórios com pontos</t>
  </si>
  <si>
    <t>Escritórios não cobradas</t>
  </si>
  <si>
    <t>Escritório adicional com pontos</t>
  </si>
  <si>
    <t>Escritório adicional sem pontos</t>
  </si>
  <si>
    <r>
      <t>5) </t>
    </r>
    <r>
      <rPr>
        <b/>
        <sz val="10"/>
        <color rgb="FF333333"/>
        <rFont val="AvantGarde Bk BT"/>
        <family val="2"/>
      </rPr>
      <t xml:space="preserve">Processamento Dividendos Sócios Executivos Acionistas </t>
    </r>
    <r>
      <rPr>
        <sz val="10"/>
        <color rgb="FF333333"/>
        <rFont val="AvantGarde Bk BT"/>
        <family val="2"/>
      </rPr>
      <t>- Remuneração Total (RT)</t>
    </r>
  </si>
  <si>
    <r>
      <t>6) </t>
    </r>
    <r>
      <rPr>
        <b/>
        <sz val="10"/>
        <color rgb="FF333333"/>
        <rFont val="AvantGarde Bk BT"/>
        <family val="2"/>
      </rPr>
      <t>Práticas de Benefícios e Gestão</t>
    </r>
    <r>
      <rPr>
        <sz val="10"/>
        <color rgb="FF333333"/>
        <rFont val="AvantGarde Bk BT"/>
        <family val="2"/>
      </rPr>
      <t xml:space="preserve"> - Processar de acordo com seu Mercado de Comparação</t>
    </r>
  </si>
  <si>
    <r>
      <t xml:space="preserve">7)  </t>
    </r>
    <r>
      <rPr>
        <b/>
        <sz val="10"/>
        <color rgb="FF333333"/>
        <rFont val="AvantGarde Bk BT"/>
        <family val="2"/>
      </rPr>
      <t>Política de Remuneração:</t>
    </r>
    <r>
      <rPr>
        <sz val="10"/>
        <color rgb="FF333333"/>
        <rFont val="AvantGarde Bk BT"/>
        <family val="2"/>
      </rPr>
      <t xml:space="preserve"> Análises, custeios e recomendações.</t>
    </r>
  </si>
  <si>
    <r>
      <t xml:space="preserve">8)  </t>
    </r>
    <r>
      <rPr>
        <b/>
        <sz val="10"/>
        <color rgb="FF333333"/>
        <rFont val="AvantGarde Bk BT"/>
        <family val="2"/>
      </rPr>
      <t>Outros Processamentos:</t>
    </r>
    <r>
      <rPr>
        <sz val="10"/>
        <color rgb="FF333333"/>
        <rFont val="AvantGarde Bk BT"/>
        <family val="2"/>
      </rPr>
      <t xml:space="preserve"> Valor definido conforme a demanda e calculado com base na taxa dia indicada ao lado. </t>
    </r>
  </si>
  <si>
    <r>
      <t xml:space="preserve">10)  </t>
    </r>
    <r>
      <rPr>
        <b/>
        <sz val="10"/>
        <color rgb="FF333333"/>
        <rFont val="AvantGarde Bk BT"/>
        <family val="2"/>
      </rPr>
      <t>Relatório Final em Inglês:</t>
    </r>
    <r>
      <rPr>
        <sz val="10"/>
        <color rgb="FF333333"/>
        <rFont val="AvantGarde Bk BT"/>
        <family val="2"/>
      </rPr>
      <t xml:space="preserve"> Entrega do Relatório base Agosto 2024, em inglês.</t>
    </r>
  </si>
  <si>
    <r>
      <t xml:space="preserve">11) </t>
    </r>
    <r>
      <rPr>
        <b/>
        <sz val="10"/>
        <color rgb="FF333333"/>
        <rFont val="AvantGarde Bk BT"/>
        <family val="2"/>
      </rPr>
      <t>Apresentação Individual dos Resultados para o RH:</t>
    </r>
    <r>
      <rPr>
        <sz val="10"/>
        <color rgb="FF333333"/>
        <rFont val="AvantGarde Bk BT"/>
        <family val="2"/>
      </rPr>
      <t xml:space="preserve"> Conduzida pelo Coordenador Pesquisa</t>
    </r>
    <r>
      <rPr>
        <i/>
        <sz val="10"/>
        <color rgb="FF333333"/>
        <rFont val="AvantGarde Bk BT"/>
        <family val="2"/>
      </rPr>
      <t xml:space="preserve"> (taxa dia)</t>
    </r>
  </si>
  <si>
    <r>
      <t xml:space="preserve">12) </t>
    </r>
    <r>
      <rPr>
        <b/>
        <sz val="10"/>
        <color rgb="FF333333"/>
        <rFont val="AvantGarde Bk BT"/>
        <family val="2"/>
      </rPr>
      <t>Apresentação Individual dos Resultados para a Diretoria:</t>
    </r>
    <r>
      <rPr>
        <sz val="10"/>
        <color rgb="FF333333"/>
        <rFont val="AvantGarde Bk BT"/>
        <family val="2"/>
      </rPr>
      <t xml:space="preserve"> Conduzida pelo Consultor responsável pelo cliente </t>
    </r>
    <r>
      <rPr>
        <i/>
        <sz val="10"/>
        <color rgb="FF333333"/>
        <rFont val="AvantGarde Bk BT"/>
        <family val="2"/>
      </rPr>
      <t>(taxa dia)</t>
    </r>
  </si>
  <si>
    <r>
      <t xml:space="preserve">13) </t>
    </r>
    <r>
      <rPr>
        <b/>
        <sz val="10"/>
        <color rgb="FF333333"/>
        <rFont val="AvantGarde Bk BT"/>
        <family val="2"/>
      </rPr>
      <t>*Ferramenta para a Gestão de Remuneração*</t>
    </r>
  </si>
  <si>
    <r>
      <rPr>
        <b/>
        <sz val="18"/>
        <color rgb="FFC00000"/>
        <rFont val="Southern"/>
      </rPr>
      <t>Ficha de Inscrição:</t>
    </r>
    <r>
      <rPr>
        <b/>
        <sz val="18"/>
        <color theme="7" tint="-0.499984740745262"/>
        <rFont val="Southern"/>
      </rPr>
      <t xml:space="preserve"> PWR 2024</t>
    </r>
    <r>
      <rPr>
        <b/>
        <sz val="18"/>
        <color theme="7" tint="-0.499984740745262"/>
        <rFont val="AvantGarde Bk BT"/>
        <family val="2"/>
      </rPr>
      <t xml:space="preserve"> </t>
    </r>
    <r>
      <rPr>
        <b/>
        <sz val="18"/>
        <color theme="7" tint="-0.499984740745262"/>
        <rFont val="Southern"/>
      </rPr>
      <t>- Pesquisa WISDOM de Remuneração</t>
    </r>
    <r>
      <rPr>
        <b/>
        <sz val="20"/>
        <color indexed="56"/>
        <rFont val="AvantGarde Bk BT"/>
        <family val="2"/>
      </rPr>
      <t xml:space="preserve">
</t>
    </r>
    <r>
      <rPr>
        <b/>
        <sz val="16"/>
        <color theme="0" tint="-0.499984740745262"/>
        <rFont val="AvantGarde Bk BT"/>
        <family val="2"/>
      </rPr>
      <t>Gestão de Fundos (Assets, FIDCS e Wealth Management) - 5º Ciclo Anual</t>
    </r>
  </si>
  <si>
    <r>
      <rPr>
        <b/>
        <sz val="12"/>
        <color theme="7" tint="-0.499984740745262"/>
        <rFont val="Southern"/>
      </rPr>
      <t>PWR</t>
    </r>
    <r>
      <rPr>
        <b/>
        <sz val="12"/>
        <color theme="7" tint="-0.499984740745262"/>
        <rFont val="AvantGarde Bk BT"/>
        <family val="2"/>
      </rPr>
      <t xml:space="preserve"> Gestão de Fundos - Opções de Serviços (R$)</t>
    </r>
  </si>
  <si>
    <r>
      <t>1) </t>
    </r>
    <r>
      <rPr>
        <b/>
        <sz val="10"/>
        <color rgb="FF333333"/>
        <rFont val="AvantGarde Bk BT"/>
        <family val="2"/>
      </rPr>
      <t>Mercados:</t>
    </r>
    <r>
      <rPr>
        <sz val="10"/>
        <color rgb="FF333333"/>
        <rFont val="AvantGarde Bk BT"/>
        <family val="2"/>
      </rPr>
      <t xml:space="preserve"> Ciclo 2024 - base Junho - (mercados com o conjunto de gestotas participantes)</t>
    </r>
  </si>
  <si>
    <r>
      <t>2) </t>
    </r>
    <r>
      <rPr>
        <b/>
        <sz val="10"/>
        <color rgb="FF333333"/>
        <rFont val="AvantGarde Bk BT"/>
        <family val="2"/>
      </rPr>
      <t xml:space="preserve">Mercado Adicional: </t>
    </r>
    <r>
      <rPr>
        <sz val="10"/>
        <color rgb="FF333333"/>
        <rFont val="AvantGarde Bk BT"/>
        <family val="2"/>
      </rPr>
      <t>Mercado Selecionado com 08 gestoras integrantes do Painel de Participantes.</t>
    </r>
  </si>
  <si>
    <t>3) Gestora Adicional com metodologia de avaliação por pontos.</t>
  </si>
  <si>
    <t>4) Gestora Adicional sem metodologia de avaliação por pontos.</t>
  </si>
  <si>
    <r>
      <t xml:space="preserve">9) </t>
    </r>
    <r>
      <rPr>
        <b/>
        <sz val="10"/>
        <color rgb="FF333333"/>
        <rFont val="AvantGarde Bk BT"/>
        <family val="2"/>
      </rPr>
      <t xml:space="preserve">Validação Medidas de Conteúdo / Ranqueamento - Cargos da Gestora: </t>
    </r>
    <r>
      <rPr>
        <sz val="10"/>
        <color rgb="FF333333"/>
        <rFont val="AvantGarde Bk BT"/>
        <family val="2"/>
      </rPr>
      <t>Valor definido em função do tempo requerido e calculado com base na taxa dia indicada ao lado.</t>
    </r>
  </si>
  <si>
    <r>
      <t xml:space="preserve">** Conceito: Com base tanto nas informações obtidas através da </t>
    </r>
    <r>
      <rPr>
        <sz val="10"/>
        <color rgb="FF404040"/>
        <rFont val="Southern"/>
      </rPr>
      <t>PWR</t>
    </r>
    <r>
      <rPr>
        <sz val="10"/>
        <color rgb="FF404040"/>
        <rFont val="AvantGarde Bk BT"/>
        <family val="2"/>
      </rPr>
      <t xml:space="preserve"> Gestão de Fundos 2024 quanto nas “medidas de conteúdo” dos cargos da Gestora cliente, automatizar o processo de análise do desempenho (da Gestora, da Área e dos indivíduos que nela atuam) e consequente distribuição das verbas definidas, seja para o bônus pool, seja para a revisão da remuneração mensal dos integrantes da equipe, considerando, simultaneamente, a política de remuneração aprovada, a área em que o profissional está lotado, a criticidade dos cargos envolvidos, o regime de contratação e a posição relativa do profissional em sua respectiva faixa salarial, bem como propiciar uma tabela de remuneração que permita uma visão mais ampla do grau de justiça interna da Organização frente às práticas dos mercados que possam competir pelos seus profissionais.
** Objetivo: Analisar a situação de cada profissional e informar, em função do seu desempenho, da criticidade de seu cargo e da sua posição relativa, o que ele deverá receber de bônus e/ou de aumento destinado a melhorar a sua remuneração fixa em relação ao mercado até que, progressivamente, esta atinja o início da respectiva faixa salarial. Uma vez enquadrado, analisar a sua posição na faixa salarial frente aos Mercados de comparação.
** Observação 1: A Ferramenta também consolida a Tabela de Remuneração da Gestora e permite simulações e custeio com base no desempenho (da Empresa, da Área e dos indivíduos que nela atuam), tanto da Remuneração Total, quanto do Total em Dinheiro (soma da remuneração fixa com a variável), frente aos diversos Mercados de interesse da Gestora.
** Observação 2: O valor básico de honorários de R$ 6.053 contempla a inclusão dos Mercados de comparação, das Faixas de Remuneração considerando o Regime de Contratação e a área do profissional, bem como dos módulos de avaliação de desempenho, aumento por mérito, aumento de enquadramento e proposta de distribuição da verba destinada ao Bônus Pool da área.</t>
    </r>
  </si>
  <si>
    <t>Listar Gestoras de Interesse</t>
  </si>
  <si>
    <r>
      <rPr>
        <b/>
        <sz val="18"/>
        <color rgb="FFC00000"/>
        <rFont val="Southern"/>
      </rPr>
      <t>Composição Mercado:</t>
    </r>
    <r>
      <rPr>
        <b/>
        <sz val="18"/>
        <color theme="7" tint="-0.499984740745262"/>
        <rFont val="Southern"/>
      </rPr>
      <t xml:space="preserve"> Gestoras de Interesse</t>
    </r>
  </si>
  <si>
    <r>
      <t xml:space="preserve">Nomes Gestoras
</t>
    </r>
    <r>
      <rPr>
        <b/>
        <sz val="10"/>
        <color theme="7" tint="-0.499984740745262"/>
        <rFont val="AvantGarde Bk BT"/>
        <family val="2"/>
      </rPr>
      <t xml:space="preserve"> (Composição Mercado Selecionado)</t>
    </r>
  </si>
  <si>
    <r>
      <t>** O valor de nossos honorários será dividido em 03 parcelas iguais, vencíveis a 07 dias de seu faturamento, a primeira faturada na contratação, a segunda no fechamento do painel de participantes e a terceira na entrega do Relatório Final (última semana de setembro/2024).
** As parcelas serão faturadas pela Rhitmo Desenvolvimento Humano e Organizacional Ltda (CNPJ nº 18.785.564/0001-42 e Inscrição Municipal nº 4.832.540-6), conhecida pela Marca Fantasia</t>
    </r>
    <r>
      <rPr>
        <sz val="10"/>
        <color rgb="FF404040"/>
        <rFont val="Southern"/>
      </rPr>
      <t xml:space="preserve"> WISDOM </t>
    </r>
    <r>
      <rPr>
        <sz val="10"/>
        <color rgb="FF404040"/>
        <rFont val="AvantGarde Bk BT"/>
        <family val="2"/>
      </rPr>
      <t>e sediada na Rua Cleide, 40 - CEP: 04616-010 - São Paulo - SP</t>
    </r>
    <r>
      <rPr>
        <sz val="10"/>
        <color rgb="FFC00000"/>
        <rFont val="AvantGarde Bk BT"/>
        <family val="2"/>
      </rPr>
      <t xml:space="preserve"> (acrescido dos 2% de ISS).</t>
    </r>
    <r>
      <rPr>
        <sz val="10"/>
        <color rgb="FF404040"/>
        <rFont val="AvantGarde Bk BT"/>
        <family val="2"/>
      </rPr>
      <t xml:space="preserve">
** Mediante consulta poderão ser analisadas outras formas de parcelamento do valor total do investimento.
** Caso haja coleta de dados, avaliação dos cargos da patrocinadora ou de alguma gestora por ela convidada ou, ainda, reunião para apresentação individual dos resultados, as despesas de locomoção, viagens, hospedagens e refeições etc., serão cobradas da patrocinadora a preço de custo, no mês de sua ocorrência.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</si>
</sst>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_-&quot;R$&quot;* #,##0.00_-;\-&quot;R$&quot;* #,##0.00_-;_-&quot;R$&quot;* &quot;-&quot;??_-;_-@_-"/>
  </numFmts>
  <fonts count="52" x14ac:knownFonts="1">
    <font>
      <sz val="11"/>
      <color theme="1"/>
      <name val="Calibri"/>
      <family val="2"/>
      <scheme val="minor"/>
    </font>
    <font>
      <sz val="11"/>
      <color theme="1"/>
      <name val="Calibri"/>
      <family val="2"/>
      <scheme val="minor"/>
    </font>
    <font>
      <b/>
      <sz val="15"/>
      <color theme="3"/>
      <name val="Calibri"/>
      <family val="2"/>
      <scheme val="minor"/>
    </font>
    <font>
      <b/>
      <sz val="20"/>
      <color indexed="56"/>
      <name val="AvantGarde Bk BT"/>
      <family val="2"/>
    </font>
    <font>
      <u/>
      <sz val="11"/>
      <color theme="10"/>
      <name val="Calibri"/>
      <family val="2"/>
      <scheme val="minor"/>
    </font>
    <font>
      <u/>
      <sz val="9"/>
      <color theme="1" tint="0.34998626667073579"/>
      <name val="AvantGarde Bk BT"/>
      <family val="2"/>
    </font>
    <font>
      <sz val="9"/>
      <color theme="1"/>
      <name val="AvantGarde Bk BT"/>
      <family val="2"/>
    </font>
    <font>
      <sz val="11"/>
      <color theme="1"/>
      <name val="AvantGarde Bk BT"/>
      <family val="2"/>
    </font>
    <font>
      <b/>
      <sz val="9"/>
      <name val="AvantGarde Bk BT"/>
      <family val="2"/>
    </font>
    <font>
      <sz val="9"/>
      <name val="AvantGarde Bk BT"/>
      <family val="2"/>
    </font>
    <font>
      <sz val="10"/>
      <name val="AvantGarde Bk BT"/>
      <family val="2"/>
    </font>
    <font>
      <sz val="9"/>
      <color indexed="81"/>
      <name val="Segoe UI"/>
      <family val="2"/>
    </font>
    <font>
      <sz val="8"/>
      <color theme="1"/>
      <name val="AvantGarde Bk BT"/>
      <family val="2"/>
    </font>
    <font>
      <sz val="3"/>
      <color theme="1"/>
      <name val="AvantGarde Bk BT"/>
      <family val="2"/>
    </font>
    <font>
      <sz val="9"/>
      <color rgb="FF404040"/>
      <name val="Wingdings"/>
      <charset val="2"/>
    </font>
    <font>
      <i/>
      <sz val="5"/>
      <color theme="1"/>
      <name val="Calibri"/>
      <family val="2"/>
    </font>
    <font>
      <b/>
      <sz val="10"/>
      <color rgb="FF002060"/>
      <name val="AvantGarde Bk BT"/>
      <family val="2"/>
    </font>
    <font>
      <sz val="9"/>
      <color rgb="FF404040"/>
      <name val="AvantGarde Bk BT"/>
      <family val="2"/>
    </font>
    <font>
      <b/>
      <sz val="10"/>
      <name val="AvantGarde Bk BT"/>
      <family val="2"/>
    </font>
    <font>
      <b/>
      <u/>
      <sz val="10"/>
      <color rgb="FF0070C0"/>
      <name val="AvantGarde Bk BT"/>
      <family val="2"/>
    </font>
    <font>
      <b/>
      <sz val="10"/>
      <color theme="7" tint="-0.499984740745262"/>
      <name val="AvantGarde Bk BT"/>
      <family val="2"/>
    </font>
    <font>
      <b/>
      <sz val="8"/>
      <name val="AvantGarde Bk BT"/>
      <family val="2"/>
    </font>
    <font>
      <sz val="8"/>
      <name val="AvantGarde Bk BT"/>
      <family val="2"/>
    </font>
    <font>
      <sz val="8"/>
      <color theme="1"/>
      <name val="Calibri"/>
      <family val="2"/>
      <scheme val="minor"/>
    </font>
    <font>
      <sz val="9"/>
      <color theme="7" tint="-0.499984740745262"/>
      <name val="Calibri"/>
      <family val="2"/>
      <scheme val="minor"/>
    </font>
    <font>
      <sz val="9"/>
      <color theme="1"/>
      <name val="Calibri"/>
      <family val="2"/>
      <scheme val="minor"/>
    </font>
    <font>
      <sz val="7.5"/>
      <color theme="0" tint="-0.499984740745262"/>
      <name val="AvantGarde Bk BT"/>
      <family val="2"/>
    </font>
    <font>
      <u/>
      <sz val="9"/>
      <color theme="0" tint="-0.249977111117893"/>
      <name val="AvantGarde Bk BT"/>
      <family val="2"/>
    </font>
    <font>
      <b/>
      <sz val="18"/>
      <color rgb="FFC00000"/>
      <name val="Southern"/>
    </font>
    <font>
      <b/>
      <sz val="18"/>
      <color theme="7" tint="-0.499984740745262"/>
      <name val="Southern"/>
    </font>
    <font>
      <b/>
      <sz val="18"/>
      <color theme="7" tint="-0.499984740745262"/>
      <name val="AvantGarde Bk BT"/>
      <family val="2"/>
    </font>
    <font>
      <b/>
      <sz val="16"/>
      <color theme="0" tint="-0.499984740745262"/>
      <name val="AvantGarde Bk BT"/>
      <family val="2"/>
    </font>
    <font>
      <b/>
      <sz val="18"/>
      <color indexed="56"/>
      <name val="Southern"/>
    </font>
    <font>
      <b/>
      <sz val="10"/>
      <color theme="1" tint="0.34998626667073579"/>
      <name val="AvantGarde Bk BT"/>
      <family val="2"/>
    </font>
    <font>
      <sz val="10"/>
      <color theme="1"/>
      <name val="AvantGarde Bk BT"/>
      <family val="2"/>
    </font>
    <font>
      <sz val="10"/>
      <color theme="1"/>
      <name val="Calibri"/>
      <family val="2"/>
      <scheme val="minor"/>
    </font>
    <font>
      <b/>
      <u/>
      <sz val="10"/>
      <color theme="3" tint="-0.249977111117893"/>
      <name val="AvantGarde Bk BT"/>
      <family val="2"/>
    </font>
    <font>
      <sz val="10"/>
      <color theme="7" tint="-0.499984740745262"/>
      <name val="AvantGarde Bk BT"/>
      <family val="2"/>
    </font>
    <font>
      <sz val="10"/>
      <color theme="7" tint="-0.499984740745262"/>
      <name val="Calibri"/>
      <family val="2"/>
      <scheme val="minor"/>
    </font>
    <font>
      <sz val="10"/>
      <color rgb="FF333333"/>
      <name val="AvantGarde Bk BT"/>
      <family val="2"/>
    </font>
    <font>
      <b/>
      <sz val="10"/>
      <color rgb="FF333333"/>
      <name val="AvantGarde Bk BT"/>
      <family val="2"/>
    </font>
    <font>
      <i/>
      <sz val="10"/>
      <color rgb="FF333333"/>
      <name val="AvantGarde Bk BT"/>
      <family val="2"/>
    </font>
    <font>
      <sz val="10"/>
      <color rgb="FFC00000"/>
      <name val="AvantGarde Bk BT"/>
      <family val="2"/>
    </font>
    <font>
      <sz val="10"/>
      <color rgb="FF404040"/>
      <name val="AvantGarde Bk BT"/>
      <family val="2"/>
    </font>
    <font>
      <sz val="10"/>
      <color rgb="FF404040"/>
      <name val="Southern"/>
    </font>
    <font>
      <sz val="9"/>
      <color rgb="FFC00000"/>
      <name val="AvantGarde Bk BT"/>
      <family val="2"/>
    </font>
    <font>
      <sz val="9"/>
      <color theme="0" tint="-0.499984740745262"/>
      <name val="AvantGarde Bk BT"/>
      <family val="2"/>
    </font>
    <font>
      <b/>
      <sz val="12"/>
      <color theme="7" tint="-0.499984740745262"/>
      <name val="AvantGarde Bk BT"/>
      <family val="2"/>
    </font>
    <font>
      <b/>
      <sz val="12"/>
      <color theme="7" tint="-0.499984740745262"/>
      <name val="Southern"/>
    </font>
    <font>
      <b/>
      <sz val="12"/>
      <color rgb="FF002060"/>
      <name val="AvantGarde Bk BT"/>
      <family val="2"/>
    </font>
    <font>
      <u/>
      <sz val="9"/>
      <color theme="7" tint="-0.499984740745262"/>
      <name val="AvantGarde Bk BT"/>
      <family val="2"/>
    </font>
    <font>
      <u/>
      <sz val="11"/>
      <color theme="7" tint="-0.499984740745262"/>
      <name val="AvantGarde Bk BT"/>
      <family val="2"/>
    </font>
  </fonts>
  <fills count="12">
    <fill>
      <patternFill patternType="none"/>
    </fill>
    <fill>
      <patternFill patternType="gray125"/>
    </fill>
    <fill>
      <patternFill patternType="solid">
        <fgColor rgb="FFFFE4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DDDDDD"/>
        <bgColor indexed="64"/>
      </patternFill>
    </fill>
    <fill>
      <patternFill patternType="solid">
        <fgColor theme="6" tint="0.39997558519241921"/>
        <bgColor indexed="64"/>
      </patternFill>
    </fill>
    <fill>
      <patternFill patternType="solid">
        <fgColor rgb="FFF3F3F3"/>
        <bgColor indexed="64"/>
      </patternFill>
    </fill>
    <fill>
      <patternFill patternType="solid">
        <fgColor theme="7" tint="0.79998168889431442"/>
        <bgColor indexed="64"/>
      </patternFill>
    </fill>
    <fill>
      <patternFill patternType="solid">
        <fgColor rgb="FFFFFFEB"/>
        <bgColor indexed="64"/>
      </patternFill>
    </fill>
  </fills>
  <borders count="29">
    <border>
      <left/>
      <right/>
      <top/>
      <bottom/>
      <diagonal/>
    </border>
    <border>
      <left/>
      <right/>
      <top/>
      <bottom style="thick">
        <color theme="4"/>
      </bottom>
      <diagonal/>
    </border>
    <border>
      <left/>
      <right/>
      <top/>
      <bottom style="thick">
        <color theme="7" tint="-0.49998474074526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right/>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medium">
        <color theme="7" tint="-0.499984740745262"/>
      </left>
      <right/>
      <top style="medium">
        <color theme="7" tint="-0.499984740745262"/>
      </top>
      <bottom style="medium">
        <color theme="7"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medium">
        <color theme="7" tint="-0.24994659260841701"/>
      </left>
      <right style="medium">
        <color theme="7" tint="-0.24994659260841701"/>
      </right>
      <top style="medium">
        <color theme="7" tint="-0.24994659260841701"/>
      </top>
      <bottom style="thin">
        <color theme="7" tint="-0.24994659260841701"/>
      </bottom>
      <diagonal/>
    </border>
    <border>
      <left style="medium">
        <color theme="7" tint="-0.24994659260841701"/>
      </left>
      <right style="medium">
        <color theme="7" tint="-0.24994659260841701"/>
      </right>
      <top style="thin">
        <color theme="7" tint="-0.24994659260841701"/>
      </top>
      <bottom style="thin">
        <color theme="7" tint="-0.24994659260841701"/>
      </bottom>
      <diagonal/>
    </border>
    <border>
      <left style="medium">
        <color theme="7" tint="-0.24994659260841701"/>
      </left>
      <right style="medium">
        <color theme="7" tint="-0.24994659260841701"/>
      </right>
      <top style="thin">
        <color theme="7" tint="-0.24994659260841701"/>
      </top>
      <bottom style="medium">
        <color theme="7" tint="-0.24994659260841701"/>
      </bottom>
      <diagonal/>
    </border>
    <border>
      <left/>
      <right/>
      <top style="thick">
        <color theme="7" tint="-0.499984740745262"/>
      </top>
      <bottom/>
      <diagonal/>
    </border>
    <border>
      <left/>
      <right/>
      <top style="medium">
        <color theme="7" tint="-0.499984740745262"/>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medium">
        <color theme="7" tint="-0.499984740745262"/>
      </right>
      <top style="thin">
        <color theme="7" tint="-0.499984740745262"/>
      </top>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2" fillId="0" borderId="1" applyNumberFormat="0" applyFill="0" applyAlignment="0" applyProtection="0"/>
    <xf numFmtId="0" fontId="4" fillId="0" borderId="0" applyNumberFormat="0" applyFill="0" applyBorder="0" applyAlignment="0" applyProtection="0"/>
  </cellStyleXfs>
  <cellXfs count="96">
    <xf numFmtId="0" fontId="0" fillId="0" borderId="0" xfId="0"/>
    <xf numFmtId="0" fontId="7" fillId="0" borderId="0" xfId="0" applyFont="1"/>
    <xf numFmtId="0" fontId="5" fillId="0" borderId="0" xfId="5" applyFont="1" applyAlignment="1" applyProtection="1">
      <alignment horizontal="left" vertical="center" wrapText="1"/>
      <protection locked="0"/>
    </xf>
    <xf numFmtId="0" fontId="6" fillId="0" borderId="0" xfId="0" applyFont="1"/>
    <xf numFmtId="0" fontId="13" fillId="0" borderId="0" xfId="0" applyFont="1" applyAlignment="1">
      <alignment vertical="center"/>
    </xf>
    <xf numFmtId="0" fontId="15" fillId="0" borderId="0" xfId="0" applyFont="1" applyAlignment="1">
      <alignment horizontal="justify" vertical="center"/>
    </xf>
    <xf numFmtId="0" fontId="18" fillId="0" borderId="0" xfId="0" applyFont="1" applyAlignment="1">
      <alignment horizontal="center" vertical="center"/>
    </xf>
    <xf numFmtId="0" fontId="10" fillId="0" borderId="0" xfId="0" applyFont="1" applyAlignment="1">
      <alignment vertical="center"/>
    </xf>
    <xf numFmtId="0" fontId="19" fillId="0" borderId="0" xfId="0" applyFont="1" applyAlignment="1">
      <alignment horizontal="left" vertical="center"/>
    </xf>
    <xf numFmtId="0" fontId="10" fillId="3" borderId="16" xfId="0" applyFont="1" applyFill="1" applyBorder="1" applyAlignment="1">
      <alignment horizontal="center" vertical="center"/>
    </xf>
    <xf numFmtId="0" fontId="10" fillId="3" borderId="19" xfId="0" applyFont="1" applyFill="1" applyBorder="1" applyAlignment="1">
      <alignment horizontal="center" vertical="center"/>
    </xf>
    <xf numFmtId="0" fontId="20" fillId="4" borderId="15"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xf>
    <xf numFmtId="0" fontId="12" fillId="0" borderId="0" xfId="0" applyFont="1"/>
    <xf numFmtId="0" fontId="22" fillId="0" borderId="0" xfId="0" applyFont="1" applyAlignment="1">
      <alignment vertical="center"/>
    </xf>
    <xf numFmtId="0" fontId="23" fillId="0" borderId="0" xfId="0" applyFont="1"/>
    <xf numFmtId="0" fontId="8" fillId="0" borderId="0" xfId="0" applyFont="1" applyAlignment="1">
      <alignment horizontal="center" vertical="center"/>
    </xf>
    <xf numFmtId="0" fontId="9" fillId="0" borderId="0" xfId="0" applyFont="1" applyAlignment="1">
      <alignment vertical="center"/>
    </xf>
    <xf numFmtId="0" fontId="24" fillId="0" borderId="0" xfId="0" applyFont="1"/>
    <xf numFmtId="0" fontId="25" fillId="0" borderId="0" xfId="0" applyFont="1"/>
    <xf numFmtId="0" fontId="10" fillId="11" borderId="16" xfId="0" applyFont="1" applyFill="1" applyBorder="1" applyAlignment="1">
      <alignment horizontal="center" vertical="center"/>
    </xf>
    <xf numFmtId="0" fontId="10" fillId="11" borderId="19" xfId="0" applyFont="1" applyFill="1" applyBorder="1" applyAlignment="1">
      <alignment horizontal="center" vertical="center"/>
    </xf>
    <xf numFmtId="0" fontId="10" fillId="11" borderId="17" xfId="0" applyFont="1" applyFill="1" applyBorder="1" applyAlignment="1">
      <alignment horizontal="center" vertical="center"/>
    </xf>
    <xf numFmtId="0" fontId="10" fillId="11" borderId="20" xfId="0" applyFont="1" applyFill="1" applyBorder="1" applyAlignment="1">
      <alignment horizontal="center" vertical="center"/>
    </xf>
    <xf numFmtId="0" fontId="27" fillId="0" borderId="0" xfId="5" applyFont="1" applyAlignment="1">
      <alignment horizontal="right" vertical="center"/>
    </xf>
    <xf numFmtId="0" fontId="7" fillId="0" borderId="0" xfId="0" applyFont="1" applyAlignment="1">
      <alignment wrapText="1"/>
    </xf>
    <xf numFmtId="0" fontId="10" fillId="3" borderId="27" xfId="0" applyFont="1" applyFill="1" applyBorder="1" applyAlignment="1">
      <alignment horizontal="center" vertical="center"/>
    </xf>
    <xf numFmtId="0" fontId="10" fillId="11" borderId="27" xfId="0" applyFont="1" applyFill="1" applyBorder="1" applyAlignment="1">
      <alignment horizontal="center" vertical="center"/>
    </xf>
    <xf numFmtId="0" fontId="10" fillId="11" borderId="28" xfId="0" applyFont="1" applyFill="1" applyBorder="1" applyAlignment="1">
      <alignment horizontal="center" vertical="center"/>
    </xf>
    <xf numFmtId="0" fontId="33" fillId="0" borderId="0" xfId="0" applyFont="1" applyAlignment="1">
      <alignment horizontal="right" vertical="center"/>
    </xf>
    <xf numFmtId="0" fontId="10" fillId="0" borderId="22" xfId="0" applyFont="1" applyBorder="1" applyAlignment="1">
      <alignment horizontal="center" vertical="center"/>
    </xf>
    <xf numFmtId="0" fontId="10" fillId="10" borderId="24" xfId="0" applyFont="1" applyFill="1" applyBorder="1" applyAlignment="1">
      <alignment horizontal="center" vertical="center"/>
    </xf>
    <xf numFmtId="0" fontId="34" fillId="0" borderId="0" xfId="0" applyFont="1" applyAlignment="1">
      <alignment horizontal="center"/>
    </xf>
    <xf numFmtId="0" fontId="33" fillId="0" borderId="0" xfId="0" applyFont="1" applyAlignment="1">
      <alignment vertical="center"/>
    </xf>
    <xf numFmtId="0" fontId="10" fillId="0" borderId="0" xfId="0" applyFont="1" applyAlignment="1">
      <alignment horizontal="center" vertical="center"/>
    </xf>
    <xf numFmtId="44" fontId="10" fillId="0" borderId="22" xfId="1" applyFont="1" applyBorder="1" applyAlignment="1">
      <alignment horizontal="center" vertical="center"/>
    </xf>
    <xf numFmtId="0" fontId="10" fillId="0" borderId="23" xfId="0" applyFont="1" applyBorder="1" applyAlignment="1">
      <alignment horizontal="center" vertical="center"/>
    </xf>
    <xf numFmtId="44" fontId="10" fillId="0" borderId="23" xfId="1" applyFont="1" applyBorder="1" applyAlignment="1">
      <alignment horizontal="center" vertical="center"/>
    </xf>
    <xf numFmtId="0" fontId="10" fillId="10" borderId="23" xfId="0" applyFont="1" applyFill="1" applyBorder="1" applyAlignment="1">
      <alignment horizontal="center" vertical="center"/>
    </xf>
    <xf numFmtId="0" fontId="10" fillId="0" borderId="24" xfId="0" applyFont="1" applyBorder="1" applyAlignment="1">
      <alignment horizontal="center" vertical="center"/>
    </xf>
    <xf numFmtId="44" fontId="10" fillId="0" borderId="24" xfId="1" applyFont="1" applyBorder="1" applyAlignment="1">
      <alignment horizontal="center" vertical="center"/>
    </xf>
    <xf numFmtId="0" fontId="33" fillId="0" borderId="0" xfId="0" applyFont="1" applyAlignment="1">
      <alignment horizontal="left" vertical="center"/>
    </xf>
    <xf numFmtId="3" fontId="10" fillId="0" borderId="0" xfId="0" applyNumberFormat="1" applyFont="1" applyAlignment="1">
      <alignment horizontal="center" vertical="center"/>
    </xf>
    <xf numFmtId="4" fontId="10" fillId="0" borderId="0" xfId="0" applyNumberFormat="1" applyFont="1" applyAlignment="1">
      <alignment horizontal="center" vertical="center"/>
    </xf>
    <xf numFmtId="0" fontId="20" fillId="0" borderId="0" xfId="0" applyFont="1" applyAlignment="1">
      <alignment horizontal="right" vertical="center"/>
    </xf>
    <xf numFmtId="3" fontId="18" fillId="0" borderId="21" xfId="0" applyNumberFormat="1" applyFont="1" applyBorder="1" applyAlignment="1">
      <alignment horizontal="center" vertical="center"/>
    </xf>
    <xf numFmtId="44" fontId="18" fillId="0" borderId="21" xfId="1" applyFont="1" applyBorder="1" applyAlignment="1">
      <alignment horizontal="center" vertical="center"/>
    </xf>
    <xf numFmtId="0" fontId="35" fillId="0" borderId="0" xfId="0" applyFont="1"/>
    <xf numFmtId="44" fontId="18" fillId="0" borderId="23" xfId="1" applyFont="1" applyBorder="1" applyAlignment="1">
      <alignment horizontal="center" vertical="center"/>
    </xf>
    <xf numFmtId="0" fontId="36" fillId="0" borderId="0" xfId="0" applyFont="1" applyAlignment="1">
      <alignment horizontal="left" vertical="center"/>
    </xf>
    <xf numFmtId="0" fontId="34" fillId="0" borderId="0" xfId="0" applyFont="1"/>
    <xf numFmtId="0" fontId="37" fillId="0" borderId="0" xfId="0" applyFont="1" applyAlignment="1">
      <alignment horizontal="left" vertical="center"/>
    </xf>
    <xf numFmtId="0" fontId="38" fillId="0" borderId="0" xfId="0" applyFont="1"/>
    <xf numFmtId="0" fontId="10" fillId="0" borderId="0" xfId="0" applyFont="1" applyAlignment="1">
      <alignment horizontal="left" vertical="center"/>
    </xf>
    <xf numFmtId="0" fontId="16" fillId="8" borderId="3" xfId="4" applyFont="1" applyFill="1" applyBorder="1" applyAlignment="1">
      <alignment horizontal="right" vertical="center" wrapText="1"/>
    </xf>
    <xf numFmtId="0" fontId="34" fillId="7" borderId="5" xfId="0" applyFont="1" applyFill="1" applyBorder="1" applyAlignment="1">
      <alignment horizontal="left" vertical="center" wrapText="1"/>
    </xf>
    <xf numFmtId="0" fontId="34" fillId="7" borderId="3" xfId="0" applyFont="1" applyFill="1" applyBorder="1" applyAlignment="1">
      <alignment horizontal="left" vertical="center" wrapText="1"/>
    </xf>
    <xf numFmtId="0" fontId="34" fillId="7" borderId="7" xfId="0" applyFont="1" applyFill="1" applyBorder="1" applyAlignment="1">
      <alignment horizontal="left" vertical="center" wrapText="1"/>
    </xf>
    <xf numFmtId="0" fontId="20" fillId="5" borderId="8" xfId="0" applyFont="1" applyFill="1" applyBorder="1" applyAlignment="1">
      <alignment horizontal="center" vertical="center" textRotation="90" wrapText="1"/>
    </xf>
    <xf numFmtId="0" fontId="39" fillId="3" borderId="8" xfId="0" applyFont="1" applyFill="1" applyBorder="1" applyAlignment="1">
      <alignment horizontal="justify" vertical="center" wrapText="1"/>
    </xf>
    <xf numFmtId="4" fontId="20" fillId="3" borderId="8" xfId="0" applyNumberFormat="1" applyFont="1" applyFill="1" applyBorder="1" applyAlignment="1">
      <alignment horizontal="center" vertical="center" wrapText="1"/>
    </xf>
    <xf numFmtId="1" fontId="37" fillId="3" borderId="8" xfId="0" applyNumberFormat="1" applyFont="1" applyFill="1" applyBorder="1" applyAlignment="1">
      <alignment horizontal="center" vertical="center" wrapText="1"/>
    </xf>
    <xf numFmtId="43" fontId="20" fillId="3" borderId="8" xfId="1" applyNumberFormat="1" applyFont="1" applyFill="1" applyBorder="1" applyAlignment="1">
      <alignment horizontal="center" vertical="center" wrapText="1"/>
    </xf>
    <xf numFmtId="43" fontId="47" fillId="2" borderId="8" xfId="1" applyNumberFormat="1" applyFont="1" applyFill="1" applyBorder="1" applyAlignment="1">
      <alignment horizontal="center" vertical="center" wrapText="1"/>
    </xf>
    <xf numFmtId="0" fontId="47" fillId="5" borderId="8" xfId="0"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13" xfId="0" applyFont="1" applyFill="1" applyBorder="1" applyAlignment="1">
      <alignment horizontal="center" vertical="center" wrapText="1"/>
    </xf>
    <xf numFmtId="0" fontId="47" fillId="2" borderId="14" xfId="0" applyFont="1" applyFill="1" applyBorder="1" applyAlignment="1">
      <alignment horizontal="center" vertical="center" wrapText="1"/>
    </xf>
    <xf numFmtId="0" fontId="50" fillId="0" borderId="0" xfId="5" applyFont="1" applyAlignment="1">
      <alignment horizontal="center" vertical="center"/>
    </xf>
    <xf numFmtId="4" fontId="7" fillId="0" borderId="0" xfId="0" applyNumberFormat="1" applyFont="1"/>
    <xf numFmtId="0" fontId="51" fillId="10" borderId="0" xfId="5" applyFont="1" applyFill="1" applyAlignment="1">
      <alignment horizontal="center" vertical="center"/>
    </xf>
    <xf numFmtId="0" fontId="46" fillId="0" borderId="0" xfId="5" applyFont="1" applyAlignment="1">
      <alignment horizontal="center" vertical="center" wrapText="1"/>
    </xf>
    <xf numFmtId="0" fontId="26" fillId="0" borderId="0" xfId="5" applyFont="1" applyAlignment="1">
      <alignment horizontal="center" vertical="center" wrapText="1"/>
    </xf>
    <xf numFmtId="0" fontId="34" fillId="7" borderId="5" xfId="0" applyFont="1" applyFill="1" applyBorder="1" applyAlignment="1">
      <alignment horizontal="left" vertical="center" wrapText="1"/>
    </xf>
    <xf numFmtId="0" fontId="34" fillId="7" borderId="4" xfId="0" applyFont="1" applyFill="1" applyBorder="1" applyAlignment="1">
      <alignment horizontal="left" vertical="center" wrapText="1"/>
    </xf>
    <xf numFmtId="0" fontId="34" fillId="7" borderId="5" xfId="0" quotePrefix="1" applyFont="1" applyFill="1" applyBorder="1" applyAlignment="1">
      <alignment horizontal="left" vertical="center" wrapText="1"/>
    </xf>
    <xf numFmtId="0" fontId="49" fillId="2" borderId="5" xfId="4" applyFont="1" applyFill="1" applyBorder="1" applyAlignment="1">
      <alignment horizontal="center" vertical="center" wrapText="1"/>
    </xf>
    <xf numFmtId="0" fontId="49" fillId="2" borderId="6" xfId="4" applyFont="1" applyFill="1" applyBorder="1" applyAlignment="1">
      <alignment horizontal="center" vertical="center" wrapText="1"/>
    </xf>
    <xf numFmtId="0" fontId="3" fillId="6" borderId="25" xfId="4" applyFont="1" applyFill="1" applyBorder="1" applyAlignment="1">
      <alignment horizontal="center" vertical="center" wrapText="1"/>
    </xf>
    <xf numFmtId="0" fontId="3" fillId="6" borderId="0" xfId="4" applyFont="1" applyFill="1" applyBorder="1" applyAlignment="1">
      <alignment horizontal="center" vertical="center" wrapText="1"/>
    </xf>
    <xf numFmtId="0" fontId="3" fillId="6" borderId="2" xfId="4" applyFont="1" applyFill="1" applyBorder="1" applyAlignment="1">
      <alignment horizontal="center" vertical="center" wrapText="1"/>
    </xf>
    <xf numFmtId="0" fontId="34" fillId="7" borderId="6" xfId="0" applyFont="1" applyFill="1" applyBorder="1" applyAlignment="1">
      <alignment horizontal="left" vertical="center" wrapText="1"/>
    </xf>
    <xf numFmtId="0" fontId="47" fillId="5" borderId="0" xfId="0" applyFont="1" applyFill="1" applyAlignment="1">
      <alignment horizontal="center" vertical="center" wrapText="1"/>
    </xf>
    <xf numFmtId="0" fontId="43" fillId="9" borderId="0" xfId="0" applyFont="1" applyFill="1" applyAlignment="1">
      <alignment horizontal="justify" vertical="center" wrapText="1"/>
    </xf>
    <xf numFmtId="0" fontId="17" fillId="9" borderId="0" xfId="0" applyFont="1" applyFill="1" applyAlignment="1">
      <alignment horizontal="justify" vertical="center" wrapText="1"/>
    </xf>
    <xf numFmtId="0" fontId="14" fillId="9" borderId="0" xfId="0" applyFont="1" applyFill="1" applyAlignment="1">
      <alignment horizontal="justify" vertical="center" wrapText="1"/>
    </xf>
    <xf numFmtId="0" fontId="47" fillId="2" borderId="8" xfId="0" applyFont="1" applyFill="1" applyBorder="1" applyAlignment="1">
      <alignment horizontal="center" vertical="center" wrapText="1"/>
    </xf>
    <xf numFmtId="0" fontId="20" fillId="5" borderId="8" xfId="0" applyFont="1" applyFill="1" applyBorder="1" applyAlignment="1">
      <alignment horizontal="center" vertical="center" textRotation="90" wrapText="1"/>
    </xf>
    <xf numFmtId="0" fontId="47" fillId="5" borderId="8" xfId="0" applyFont="1" applyFill="1" applyBorder="1" applyAlignment="1">
      <alignment horizontal="right" vertical="center" wrapText="1"/>
    </xf>
    <xf numFmtId="0" fontId="47" fillId="5" borderId="11" xfId="0" applyFont="1" applyFill="1" applyBorder="1" applyAlignment="1">
      <alignment horizontal="center" vertical="center" wrapText="1"/>
    </xf>
    <xf numFmtId="0" fontId="47" fillId="5" borderId="10" xfId="0" applyFont="1" applyFill="1" applyBorder="1" applyAlignment="1">
      <alignment horizontal="center" vertical="center" wrapText="1"/>
    </xf>
    <xf numFmtId="0" fontId="32" fillId="6" borderId="26" xfId="4" applyFont="1" applyFill="1" applyBorder="1" applyAlignment="1">
      <alignment horizontal="center" vertical="center" wrapText="1"/>
    </xf>
    <xf numFmtId="0" fontId="32" fillId="6" borderId="0" xfId="4" applyFont="1" applyFill="1" applyBorder="1" applyAlignment="1">
      <alignment horizontal="center" vertical="center" wrapText="1"/>
    </xf>
    <xf numFmtId="0" fontId="32" fillId="6" borderId="9" xfId="4" applyFont="1" applyFill="1" applyBorder="1" applyAlignment="1">
      <alignment horizontal="center" vertical="center" wrapText="1"/>
    </xf>
  </cellXfs>
  <cellStyles count="6">
    <cellStyle name="Hiperlink" xfId="5" builtinId="8"/>
    <cellStyle name="Moeda" xfId="1" builtinId="4"/>
    <cellStyle name="Moeda 2" xfId="3" xr:uid="{E6253E31-7323-452B-B079-91FF715664E2}"/>
    <cellStyle name="Normal" xfId="0" builtinId="0"/>
    <cellStyle name="Título 1 2" xfId="4" xr:uid="{2394E04F-8F1B-4097-AB59-373FF101AEC5}"/>
    <cellStyle name="Vírgula 2" xfId="2" xr:uid="{8455398B-58F9-433F-93AF-76C87C3AA980}"/>
  </cellStyles>
  <dxfs count="0"/>
  <tableStyles count="0" defaultTableStyle="TableStyleMedium2" defaultPivotStyle="PivotStyleLight16"/>
  <colors>
    <mruColors>
      <color rgb="FFFFE401"/>
      <color rgb="FFFFFFEB"/>
      <color rgb="FFFFFFCC"/>
      <color rgb="FFFBCD0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157691</xdr:colOff>
      <xdr:row>0</xdr:row>
      <xdr:rowOff>73757</xdr:rowOff>
    </xdr:from>
    <xdr:to>
      <xdr:col>4</xdr:col>
      <xdr:colOff>1056082</xdr:colOff>
      <xdr:row>2</xdr:row>
      <xdr:rowOff>233201</xdr:rowOff>
    </xdr:to>
    <xdr:pic>
      <xdr:nvPicPr>
        <xdr:cNvPr id="3" name="Imagem 2">
          <a:extLst>
            <a:ext uri="{FF2B5EF4-FFF2-40B4-BE49-F238E27FC236}">
              <a16:creationId xmlns:a16="http://schemas.microsoft.com/office/drawing/2014/main" id="{C34D68B2-9595-1CD2-ADAC-4FD39AA94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4116" y="73757"/>
          <a:ext cx="898391" cy="7499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190500</xdr:colOff>
      <xdr:row>0</xdr:row>
      <xdr:rowOff>47625</xdr:rowOff>
    </xdr:from>
    <xdr:to>
      <xdr:col>8</xdr:col>
      <xdr:colOff>952500</xdr:colOff>
      <xdr:row>2</xdr:row>
      <xdr:rowOff>237678</xdr:rowOff>
    </xdr:to>
    <xdr:pic>
      <xdr:nvPicPr>
        <xdr:cNvPr id="2" name="Imagem 1">
          <a:extLst>
            <a:ext uri="{FF2B5EF4-FFF2-40B4-BE49-F238E27FC236}">
              <a16:creationId xmlns:a16="http://schemas.microsoft.com/office/drawing/2014/main" id="{50D1CB41-E719-4CEC-AFD5-017EC32586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1000" y="47625"/>
          <a:ext cx="762000" cy="62820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isdom@wisdom.com.br" TargetMode="External"/><Relationship Id="rId1" Type="http://schemas.openxmlformats.org/officeDocument/2006/relationships/hyperlink" Target="mailto:juliana.braz@wisdom.com.b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6B68-ACBE-41E1-8B26-EB56E05658AE}">
  <sheetPr>
    <pageSetUpPr fitToPage="1"/>
  </sheetPr>
  <dimension ref="A1:G41"/>
  <sheetViews>
    <sheetView showGridLines="0" showRowColHeaders="0" tabSelected="1" zoomScale="80" zoomScaleNormal="80" workbookViewId="0">
      <pane ySplit="16" topLeftCell="A17" activePane="bottomLeft" state="frozen"/>
      <selection pane="bottomLeft" sqref="A1:E3"/>
    </sheetView>
  </sheetViews>
  <sheetFormatPr defaultColWidth="8.88671875" defaultRowHeight="13.8" x14ac:dyDescent="0.25"/>
  <cols>
    <col min="1" max="1" width="17.6640625" style="1" bestFit="1" customWidth="1"/>
    <col min="2" max="2" width="87.77734375" style="1" customWidth="1"/>
    <col min="3" max="5" width="16.5546875" style="1" customWidth="1"/>
    <col min="6" max="6" width="1.88671875" style="1" customWidth="1"/>
    <col min="7" max="7" width="32.6640625" style="1" customWidth="1"/>
    <col min="8" max="16384" width="8.88671875" style="1"/>
  </cols>
  <sheetData>
    <row r="1" spans="1:7" ht="23.4" customHeight="1" thickTop="1" x14ac:dyDescent="0.3">
      <c r="A1" s="80" t="s">
        <v>44</v>
      </c>
      <c r="B1" s="80"/>
      <c r="C1" s="80"/>
      <c r="D1" s="80"/>
      <c r="E1" s="80"/>
      <c r="F1"/>
      <c r="G1"/>
    </row>
    <row r="2" spans="1:7" ht="23.4" customHeight="1" x14ac:dyDescent="0.3">
      <c r="A2" s="81"/>
      <c r="B2" s="81"/>
      <c r="C2" s="81"/>
      <c r="D2" s="81"/>
      <c r="E2" s="81"/>
      <c r="F2"/>
      <c r="G2"/>
    </row>
    <row r="3" spans="1:7" ht="23.4" customHeight="1" thickBot="1" x14ac:dyDescent="0.35">
      <c r="A3" s="82"/>
      <c r="B3" s="82"/>
      <c r="C3" s="82"/>
      <c r="D3" s="82"/>
      <c r="E3" s="82"/>
      <c r="F3"/>
      <c r="G3"/>
    </row>
    <row r="4" spans="1:7" ht="14.4" thickTop="1" x14ac:dyDescent="0.25">
      <c r="A4" s="2"/>
      <c r="B4" s="2"/>
      <c r="E4" s="26" t="s">
        <v>26</v>
      </c>
      <c r="F4" s="15"/>
    </row>
    <row r="5" spans="1:7" ht="21.6" customHeight="1" x14ac:dyDescent="0.3">
      <c r="A5" s="78" t="s">
        <v>1</v>
      </c>
      <c r="B5" s="79"/>
      <c r="C5" s="79"/>
      <c r="D5" s="79"/>
      <c r="E5" s="79"/>
      <c r="F5"/>
      <c r="G5"/>
    </row>
    <row r="6" spans="1:7" ht="14.4" x14ac:dyDescent="0.3">
      <c r="A6" s="56" t="s">
        <v>2</v>
      </c>
      <c r="B6" s="75"/>
      <c r="C6" s="83"/>
      <c r="D6" s="83"/>
      <c r="E6" s="83"/>
      <c r="F6"/>
    </row>
    <row r="7" spans="1:7" ht="14.4" x14ac:dyDescent="0.3">
      <c r="A7" s="56" t="s">
        <v>3</v>
      </c>
      <c r="B7" s="57"/>
      <c r="C7" s="56" t="s">
        <v>5</v>
      </c>
      <c r="D7" s="75"/>
      <c r="E7" s="76"/>
      <c r="F7"/>
    </row>
    <row r="8" spans="1:7" x14ac:dyDescent="0.25">
      <c r="A8" s="56" t="s">
        <v>0</v>
      </c>
      <c r="B8" s="58"/>
      <c r="C8" s="56" t="s">
        <v>4</v>
      </c>
      <c r="D8" s="75"/>
      <c r="E8" s="83"/>
    </row>
    <row r="9" spans="1:7" x14ac:dyDescent="0.25">
      <c r="A9" s="56" t="s">
        <v>6</v>
      </c>
      <c r="B9" s="59"/>
      <c r="C9" s="56" t="s">
        <v>7</v>
      </c>
      <c r="D9" s="75"/>
      <c r="E9" s="76"/>
    </row>
    <row r="10" spans="1:7" s="27" customFormat="1" x14ac:dyDescent="0.25">
      <c r="A10" s="56" t="s">
        <v>8</v>
      </c>
      <c r="B10" s="59"/>
      <c r="C10" s="56" t="s">
        <v>9</v>
      </c>
      <c r="D10" s="75"/>
      <c r="E10" s="76"/>
    </row>
    <row r="11" spans="1:7" x14ac:dyDescent="0.25">
      <c r="A11" s="56" t="s">
        <v>10</v>
      </c>
      <c r="B11" s="59"/>
      <c r="C11" s="56" t="s">
        <v>11</v>
      </c>
      <c r="D11" s="75"/>
      <c r="E11" s="76"/>
    </row>
    <row r="12" spans="1:7" x14ac:dyDescent="0.25">
      <c r="A12" s="56" t="s">
        <v>29</v>
      </c>
      <c r="B12" s="59"/>
      <c r="C12" s="56" t="s">
        <v>9</v>
      </c>
      <c r="D12" s="75"/>
      <c r="E12" s="76"/>
    </row>
    <row r="13" spans="1:7" x14ac:dyDescent="0.25">
      <c r="A13" s="56" t="s">
        <v>10</v>
      </c>
      <c r="B13" s="59"/>
      <c r="C13" s="56" t="s">
        <v>11</v>
      </c>
      <c r="D13" s="77"/>
      <c r="E13" s="76"/>
    </row>
    <row r="14" spans="1:7" ht="14.4" thickBot="1" x14ac:dyDescent="0.3"/>
    <row r="15" spans="1:7" ht="15" customHeight="1" thickBot="1" x14ac:dyDescent="0.3">
      <c r="A15" s="88" t="s">
        <v>45</v>
      </c>
      <c r="B15" s="88"/>
      <c r="C15" s="88"/>
      <c r="D15" s="88"/>
      <c r="E15" s="88"/>
    </row>
    <row r="16" spans="1:7" ht="28.05" customHeight="1" thickBot="1" x14ac:dyDescent="0.3">
      <c r="A16" s="91" t="s">
        <v>12</v>
      </c>
      <c r="B16" s="92"/>
      <c r="C16" s="66" t="s">
        <v>13</v>
      </c>
      <c r="D16" s="66" t="s">
        <v>14</v>
      </c>
      <c r="E16" s="66" t="s">
        <v>15</v>
      </c>
    </row>
    <row r="17" spans="1:7" ht="60" customHeight="1" thickBot="1" x14ac:dyDescent="0.3">
      <c r="A17" s="60" t="s">
        <v>16</v>
      </c>
      <c r="B17" s="61" t="s">
        <v>46</v>
      </c>
      <c r="C17" s="62">
        <v>17686</v>
      </c>
      <c r="D17" s="63">
        <v>1</v>
      </c>
      <c r="E17" s="64">
        <f>(D17*C17)</f>
        <v>17686</v>
      </c>
    </row>
    <row r="18" spans="1:7" ht="28.05" customHeight="1" thickBot="1" x14ac:dyDescent="0.35">
      <c r="A18" s="89" t="s">
        <v>17</v>
      </c>
      <c r="B18" s="61" t="s">
        <v>47</v>
      </c>
      <c r="C18" s="62">
        <v>5009</v>
      </c>
      <c r="D18" s="63"/>
      <c r="E18" s="64">
        <f t="shared" ref="E18:E29" si="0">(D18*C18)</f>
        <v>0</v>
      </c>
      <c r="G18"/>
    </row>
    <row r="19" spans="1:7" ht="28.05" customHeight="1" thickBot="1" x14ac:dyDescent="0.3">
      <c r="A19" s="89"/>
      <c r="B19" s="61" t="s">
        <v>48</v>
      </c>
      <c r="C19" s="62">
        <v>2289</v>
      </c>
      <c r="D19" s="63"/>
      <c r="E19" s="64">
        <f t="shared" ref="E19:E20" si="1">(D19*C19)</f>
        <v>0</v>
      </c>
    </row>
    <row r="20" spans="1:7" ht="28.05" customHeight="1" thickBot="1" x14ac:dyDescent="0.3">
      <c r="A20" s="89"/>
      <c r="B20" s="61" t="s">
        <v>49</v>
      </c>
      <c r="C20" s="62">
        <v>4557</v>
      </c>
      <c r="D20" s="63"/>
      <c r="E20" s="64">
        <f t="shared" si="1"/>
        <v>0</v>
      </c>
    </row>
    <row r="21" spans="1:7" ht="28.05" customHeight="1" thickBot="1" x14ac:dyDescent="0.3">
      <c r="A21" s="89"/>
      <c r="B21" s="61" t="s">
        <v>36</v>
      </c>
      <c r="C21" s="62">
        <v>6915</v>
      </c>
      <c r="D21" s="63"/>
      <c r="E21" s="64">
        <f t="shared" si="0"/>
        <v>0</v>
      </c>
      <c r="G21" s="71"/>
    </row>
    <row r="22" spans="1:7" ht="28.05" customHeight="1" thickBot="1" x14ac:dyDescent="0.3">
      <c r="A22" s="89"/>
      <c r="B22" s="61" t="s">
        <v>37</v>
      </c>
      <c r="C22" s="62">
        <v>5538</v>
      </c>
      <c r="D22" s="63"/>
      <c r="E22" s="64">
        <f t="shared" si="0"/>
        <v>0</v>
      </c>
    </row>
    <row r="23" spans="1:7" ht="28.05" customHeight="1" thickBot="1" x14ac:dyDescent="0.3">
      <c r="A23" s="89"/>
      <c r="B23" s="61" t="s">
        <v>38</v>
      </c>
      <c r="C23" s="62">
        <v>7205</v>
      </c>
      <c r="D23" s="63"/>
      <c r="E23" s="64">
        <f t="shared" si="0"/>
        <v>0</v>
      </c>
    </row>
    <row r="24" spans="1:7" ht="28.05" customHeight="1" thickBot="1" x14ac:dyDescent="0.3">
      <c r="A24" s="89"/>
      <c r="B24" s="61" t="s">
        <v>39</v>
      </c>
      <c r="C24" s="62">
        <v>3963</v>
      </c>
      <c r="D24" s="63"/>
      <c r="E24" s="64">
        <f t="shared" si="0"/>
        <v>0</v>
      </c>
    </row>
    <row r="25" spans="1:7" ht="28.05" customHeight="1" thickBot="1" x14ac:dyDescent="0.3">
      <c r="A25" s="89"/>
      <c r="B25" s="61" t="s">
        <v>50</v>
      </c>
      <c r="C25" s="62">
        <v>7700</v>
      </c>
      <c r="D25" s="63"/>
      <c r="E25" s="64">
        <f t="shared" si="0"/>
        <v>0</v>
      </c>
    </row>
    <row r="26" spans="1:7" ht="28.05" customHeight="1" thickBot="1" x14ac:dyDescent="0.3">
      <c r="A26" s="89"/>
      <c r="B26" s="61" t="s">
        <v>40</v>
      </c>
      <c r="C26" s="62">
        <v>5011</v>
      </c>
      <c r="D26" s="63"/>
      <c r="E26" s="64">
        <f t="shared" si="0"/>
        <v>0</v>
      </c>
    </row>
    <row r="27" spans="1:7" ht="28.05" customHeight="1" thickBot="1" x14ac:dyDescent="0.3">
      <c r="A27" s="89"/>
      <c r="B27" s="61" t="s">
        <v>41</v>
      </c>
      <c r="C27" s="62">
        <v>3920</v>
      </c>
      <c r="D27" s="63"/>
      <c r="E27" s="64">
        <f t="shared" si="0"/>
        <v>0</v>
      </c>
    </row>
    <row r="28" spans="1:7" ht="28.05" customHeight="1" thickBot="1" x14ac:dyDescent="0.3">
      <c r="A28" s="89"/>
      <c r="B28" s="61" t="s">
        <v>42</v>
      </c>
      <c r="C28" s="62">
        <v>6915</v>
      </c>
      <c r="D28" s="63"/>
      <c r="E28" s="64">
        <f t="shared" si="0"/>
        <v>0</v>
      </c>
    </row>
    <row r="29" spans="1:7" ht="28.05" customHeight="1" thickBot="1" x14ac:dyDescent="0.3">
      <c r="A29" s="89"/>
      <c r="B29" s="61" t="s">
        <v>43</v>
      </c>
      <c r="C29" s="62">
        <v>6053</v>
      </c>
      <c r="D29" s="63"/>
      <c r="E29" s="64">
        <f t="shared" si="0"/>
        <v>0</v>
      </c>
    </row>
    <row r="30" spans="1:7" ht="21.6" customHeight="1" thickBot="1" x14ac:dyDescent="0.3">
      <c r="A30" s="90" t="s">
        <v>18</v>
      </c>
      <c r="B30" s="90"/>
      <c r="C30" s="90"/>
      <c r="D30" s="90"/>
      <c r="E30" s="65">
        <f>SUM(E17:E29)</f>
        <v>17686</v>
      </c>
    </row>
    <row r="31" spans="1:7" x14ac:dyDescent="0.25">
      <c r="A31" s="4"/>
    </row>
    <row r="33" spans="1:5" ht="15.6" x14ac:dyDescent="0.25">
      <c r="A33" s="84" t="s">
        <v>19</v>
      </c>
      <c r="B33" s="84"/>
      <c r="C33" s="84"/>
      <c r="D33" s="84"/>
      <c r="E33" s="84"/>
    </row>
    <row r="34" spans="1:5" s="3" customFormat="1" ht="119.4" customHeight="1" x14ac:dyDescent="0.25">
      <c r="A34" s="85" t="s">
        <v>55</v>
      </c>
      <c r="B34" s="87"/>
      <c r="C34" s="87"/>
      <c r="D34" s="87"/>
      <c r="E34" s="87"/>
    </row>
    <row r="35" spans="1:5" x14ac:dyDescent="0.25">
      <c r="A35" s="5"/>
    </row>
    <row r="36" spans="1:5" ht="13.8" customHeight="1" x14ac:dyDescent="0.25">
      <c r="A36" s="84" t="s">
        <v>20</v>
      </c>
      <c r="B36" s="84"/>
      <c r="C36" s="84"/>
      <c r="D36" s="84"/>
      <c r="E36" s="84"/>
    </row>
    <row r="37" spans="1:5" ht="188.4" customHeight="1" x14ac:dyDescent="0.25">
      <c r="A37" s="85" t="s">
        <v>51</v>
      </c>
      <c r="B37" s="86"/>
      <c r="C37" s="86"/>
      <c r="D37" s="86"/>
      <c r="E37" s="86"/>
    </row>
    <row r="38" spans="1:5" x14ac:dyDescent="0.25">
      <c r="A38" s="5"/>
    </row>
    <row r="39" spans="1:5" ht="14.4" customHeight="1" x14ac:dyDescent="0.25">
      <c r="A39" s="72" t="s">
        <v>52</v>
      </c>
      <c r="B39" s="72"/>
      <c r="C39" s="72"/>
      <c r="D39" s="72"/>
      <c r="E39" s="72"/>
    </row>
    <row r="40" spans="1:5" ht="13.8" customHeight="1" x14ac:dyDescent="0.25">
      <c r="A40" s="73" t="s">
        <v>28</v>
      </c>
      <c r="B40" s="74"/>
      <c r="C40" s="74"/>
      <c r="D40" s="74"/>
      <c r="E40" s="74"/>
    </row>
    <row r="41" spans="1:5" x14ac:dyDescent="0.25">
      <c r="A41" s="74"/>
      <c r="B41" s="74"/>
      <c r="C41" s="74"/>
      <c r="D41" s="74"/>
      <c r="E41" s="74"/>
    </row>
  </sheetData>
  <mergeCells count="20">
    <mergeCell ref="D9:E9"/>
    <mergeCell ref="A36:E36"/>
    <mergeCell ref="A37:E37"/>
    <mergeCell ref="A33:E33"/>
    <mergeCell ref="A34:E34"/>
    <mergeCell ref="A15:E15"/>
    <mergeCell ref="A18:A29"/>
    <mergeCell ref="A30:D30"/>
    <mergeCell ref="A16:B16"/>
    <mergeCell ref="A5:E5"/>
    <mergeCell ref="A1:E3"/>
    <mergeCell ref="B6:E6"/>
    <mergeCell ref="D8:E8"/>
    <mergeCell ref="D7:E7"/>
    <mergeCell ref="A39:E39"/>
    <mergeCell ref="A40:E41"/>
    <mergeCell ref="D10:E10"/>
    <mergeCell ref="D11:E11"/>
    <mergeCell ref="D12:E12"/>
    <mergeCell ref="D13:E13"/>
  </mergeCells>
  <hyperlinks>
    <hyperlink ref="A39" location="'Empresas Escolhidas'!A1" display="Listar Empresas de Interesse" xr:uid="{C32EDFFE-572A-4892-B45E-7EA5DD18E474}"/>
    <hyperlink ref="B40:B41" r:id="rId1" display="Observação: Nem todos os serviços estão elencados nesta ficha! Caso queiram contratar mais opções e receber uma Proposta Comercial, consulte-nos!" xr:uid="{26AF2F64-AC69-416B-99B9-57E4BC352E36}"/>
    <hyperlink ref="E4" r:id="rId2" xr:uid="{B36E38E0-E9D4-49DC-95E9-230AADB29F35}"/>
    <hyperlink ref="A39:E39" location="'Gestoras de Interesse'!A1" display="Listar Gestoras de Interesse" xr:uid="{BE6D2BE5-E332-4E44-B659-093FADDCEF71}"/>
  </hyperlinks>
  <pageMargins left="0.51181102362204722" right="0.51181102362204722" top="0.78740157480314965" bottom="0.78740157480314965" header="0.31496062992125984" footer="0.31496062992125984"/>
  <pageSetup paperSize="9" scale="5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A2B6-87F8-4C55-8C95-2FED11BCA6E8}">
  <sheetPr>
    <pageSetUpPr fitToPage="1"/>
  </sheetPr>
  <dimension ref="A1:N29"/>
  <sheetViews>
    <sheetView showGridLines="0" showRowColHeaders="0" zoomScale="80" zoomScaleNormal="80" workbookViewId="0">
      <selection activeCell="B19" sqref="B19"/>
    </sheetView>
  </sheetViews>
  <sheetFormatPr defaultColWidth="8.88671875" defaultRowHeight="13.8" x14ac:dyDescent="0.25"/>
  <cols>
    <col min="1" max="1" width="7" style="1" customWidth="1"/>
    <col min="2" max="2" width="8.33203125" style="1" customWidth="1"/>
    <col min="3" max="3" width="13.44140625" style="1" bestFit="1" customWidth="1"/>
    <col min="4" max="4" width="46.33203125" style="1" customWidth="1"/>
    <col min="5" max="5" width="20.6640625" style="1" customWidth="1"/>
    <col min="6" max="6" width="3.6640625" style="1" customWidth="1"/>
    <col min="7" max="7" width="44.6640625" style="1" bestFit="1" customWidth="1"/>
    <col min="8" max="8" width="8.88671875" style="1"/>
    <col min="9" max="9" width="14.44140625" style="1" customWidth="1"/>
    <col min="10" max="16384" width="8.88671875" style="1"/>
  </cols>
  <sheetData>
    <row r="1" spans="1:14" ht="21" customHeight="1" x14ac:dyDescent="0.3">
      <c r="A1" s="93" t="s">
        <v>53</v>
      </c>
      <c r="B1" s="93"/>
      <c r="C1" s="93"/>
      <c r="D1" s="93"/>
      <c r="E1" s="93"/>
      <c r="F1" s="93"/>
      <c r="G1" s="93"/>
      <c r="H1" s="93"/>
      <c r="I1" s="93"/>
      <c r="J1"/>
      <c r="K1"/>
      <c r="L1"/>
      <c r="M1"/>
      <c r="N1"/>
    </row>
    <row r="2" spans="1:14" ht="13.8" customHeight="1" x14ac:dyDescent="0.3">
      <c r="A2" s="94"/>
      <c r="B2" s="94"/>
      <c r="C2" s="94"/>
      <c r="D2" s="94"/>
      <c r="E2" s="94"/>
      <c r="F2" s="94"/>
      <c r="G2" s="94"/>
      <c r="H2" s="94"/>
      <c r="I2" s="94"/>
      <c r="J2"/>
      <c r="K2"/>
      <c r="L2"/>
      <c r="M2"/>
      <c r="N2"/>
    </row>
    <row r="3" spans="1:14" ht="21" customHeight="1" thickBot="1" x14ac:dyDescent="0.35">
      <c r="A3" s="95"/>
      <c r="B3" s="95"/>
      <c r="C3" s="95"/>
      <c r="D3" s="95"/>
      <c r="E3" s="95"/>
      <c r="F3" s="95"/>
      <c r="G3" s="95"/>
      <c r="H3" s="95"/>
      <c r="I3" s="95"/>
      <c r="J3"/>
      <c r="K3"/>
      <c r="L3"/>
      <c r="M3"/>
      <c r="N3"/>
    </row>
    <row r="4" spans="1:14" customFormat="1" ht="21" customHeight="1" thickBot="1" x14ac:dyDescent="0.35">
      <c r="I4" s="70" t="s">
        <v>25</v>
      </c>
      <c r="N4" s="1"/>
    </row>
    <row r="5" spans="1:14" ht="29.4" thickBot="1" x14ac:dyDescent="0.35">
      <c r="A5" s="67" t="s">
        <v>21</v>
      </c>
      <c r="B5" s="68" t="s">
        <v>22</v>
      </c>
      <c r="C5" s="68" t="s">
        <v>23</v>
      </c>
      <c r="D5" s="69" t="s">
        <v>54</v>
      </c>
      <c r="E5"/>
      <c r="I5" s="13"/>
      <c r="J5" s="14"/>
    </row>
    <row r="6" spans="1:14" ht="16.2" customHeight="1" x14ac:dyDescent="0.3">
      <c r="A6" s="11">
        <v>1</v>
      </c>
      <c r="B6" s="9"/>
      <c r="C6" s="22"/>
      <c r="D6" s="24"/>
      <c r="E6"/>
      <c r="F6"/>
      <c r="G6" s="31" t="s">
        <v>30</v>
      </c>
      <c r="H6" s="32">
        <f>COUNTIF($B$6:$B$21,"S")</f>
        <v>0</v>
      </c>
      <c r="I6" s="6"/>
      <c r="J6" s="14"/>
    </row>
    <row r="7" spans="1:14" ht="15" thickBot="1" x14ac:dyDescent="0.35">
      <c r="A7" s="11">
        <f>A6+1</f>
        <v>2</v>
      </c>
      <c r="B7" s="9"/>
      <c r="C7" s="22"/>
      <c r="D7" s="24"/>
      <c r="E7"/>
      <c r="F7" s="6"/>
      <c r="G7" s="31" t="s">
        <v>31</v>
      </c>
      <c r="H7" s="33">
        <f>COUNTIF(B6:B21,"N")</f>
        <v>0</v>
      </c>
      <c r="I7" s="34"/>
      <c r="J7" s="15"/>
    </row>
    <row r="8" spans="1:14" ht="15" thickBot="1" x14ac:dyDescent="0.35">
      <c r="A8" s="11">
        <f t="shared" ref="A8:A16" si="0">A7+1</f>
        <v>3</v>
      </c>
      <c r="B8" s="9"/>
      <c r="C8" s="22"/>
      <c r="D8" s="24"/>
      <c r="E8"/>
      <c r="F8" s="6"/>
      <c r="G8" s="35"/>
      <c r="H8" s="36"/>
      <c r="I8" s="36"/>
      <c r="J8" s="16"/>
      <c r="K8" s="7"/>
    </row>
    <row r="9" spans="1:14" ht="14.4" x14ac:dyDescent="0.3">
      <c r="A9" s="11">
        <f t="shared" si="0"/>
        <v>4</v>
      </c>
      <c r="B9" s="9"/>
      <c r="C9" s="22"/>
      <c r="D9" s="24"/>
      <c r="E9"/>
      <c r="F9" s="6"/>
      <c r="G9" s="31" t="s">
        <v>32</v>
      </c>
      <c r="H9" s="32">
        <f>IF(H$6&gt;12,12,H$6)</f>
        <v>0</v>
      </c>
      <c r="I9" s="37">
        <f>IF(H9=0,0,'Ficha Inscrição - PWR 2024'!$C$17)</f>
        <v>0</v>
      </c>
      <c r="J9" s="15"/>
    </row>
    <row r="10" spans="1:14" ht="14.4" x14ac:dyDescent="0.3">
      <c r="A10" s="11">
        <f t="shared" si="0"/>
        <v>5</v>
      </c>
      <c r="B10" s="9"/>
      <c r="C10" s="22"/>
      <c r="D10" s="24"/>
      <c r="E10"/>
      <c r="F10" s="6"/>
      <c r="G10" s="31" t="s">
        <v>34</v>
      </c>
      <c r="H10" s="38">
        <f>IF(H$6&gt;12,H$6-12,0)</f>
        <v>0</v>
      </c>
      <c r="I10" s="39">
        <f>H10*'Ficha Inscrição - PWR 2024'!C19</f>
        <v>0</v>
      </c>
      <c r="J10" s="15"/>
    </row>
    <row r="11" spans="1:14" ht="14.4" x14ac:dyDescent="0.3">
      <c r="A11" s="11">
        <f t="shared" si="0"/>
        <v>6</v>
      </c>
      <c r="B11" s="9"/>
      <c r="C11" s="22"/>
      <c r="D11" s="24"/>
      <c r="E11"/>
      <c r="F11" s="6"/>
      <c r="G11" s="31" t="s">
        <v>35</v>
      </c>
      <c r="H11" s="40">
        <f>H7</f>
        <v>0</v>
      </c>
      <c r="I11" s="39">
        <f>H11*'Ficha Inscrição - PWR 2024'!C20</f>
        <v>0</v>
      </c>
      <c r="J11" s="15"/>
    </row>
    <row r="12" spans="1:14" ht="15" thickBot="1" x14ac:dyDescent="0.35">
      <c r="A12" s="11">
        <f t="shared" si="0"/>
        <v>7</v>
      </c>
      <c r="B12" s="9"/>
      <c r="C12" s="22"/>
      <c r="D12" s="24"/>
      <c r="E12"/>
      <c r="F12" s="6"/>
      <c r="G12" s="31" t="s">
        <v>33</v>
      </c>
      <c r="H12" s="41">
        <f>COUNTIF(B$6:B$21,"NC")</f>
        <v>0</v>
      </c>
      <c r="I12" s="42">
        <v>0</v>
      </c>
      <c r="J12" s="15"/>
    </row>
    <row r="13" spans="1:14" ht="15" thickBot="1" x14ac:dyDescent="0.35">
      <c r="A13" s="11">
        <f t="shared" si="0"/>
        <v>8</v>
      </c>
      <c r="B13" s="9"/>
      <c r="C13" s="22"/>
      <c r="D13" s="24"/>
      <c r="E13"/>
      <c r="F13" s="6"/>
      <c r="G13" s="43"/>
      <c r="H13" s="44"/>
      <c r="I13" s="45"/>
      <c r="J13" s="15"/>
    </row>
    <row r="14" spans="1:14" ht="15" thickBot="1" x14ac:dyDescent="0.35">
      <c r="A14" s="11">
        <f t="shared" si="0"/>
        <v>9</v>
      </c>
      <c r="B14" s="9"/>
      <c r="C14" s="22"/>
      <c r="D14" s="24"/>
      <c r="E14"/>
      <c r="F14" s="6"/>
      <c r="G14" s="46" t="s">
        <v>24</v>
      </c>
      <c r="H14" s="47">
        <f>SUM(H9:H12)</f>
        <v>0</v>
      </c>
      <c r="I14" s="48">
        <f>SUM(I9:I12)</f>
        <v>0</v>
      </c>
      <c r="J14" s="15"/>
    </row>
    <row r="15" spans="1:14" ht="14.4" x14ac:dyDescent="0.3">
      <c r="A15" s="11">
        <f t="shared" si="0"/>
        <v>10</v>
      </c>
      <c r="B15" s="9"/>
      <c r="C15" s="22"/>
      <c r="D15" s="24"/>
      <c r="E15"/>
      <c r="F15" s="6"/>
      <c r="G15" s="49"/>
      <c r="H15" s="49"/>
      <c r="I15" s="49"/>
      <c r="J15" s="17"/>
    </row>
    <row r="16" spans="1:14" ht="14.4" x14ac:dyDescent="0.3">
      <c r="A16" s="11">
        <f t="shared" si="0"/>
        <v>11</v>
      </c>
      <c r="B16" s="9"/>
      <c r="C16" s="22"/>
      <c r="D16" s="24"/>
      <c r="E16"/>
      <c r="F16" s="6"/>
      <c r="G16" s="49"/>
      <c r="H16" s="49"/>
      <c r="I16" s="49"/>
      <c r="J16"/>
    </row>
    <row r="17" spans="1:10" ht="14.4" x14ac:dyDescent="0.3">
      <c r="A17" s="11">
        <f>A16+1</f>
        <v>12</v>
      </c>
      <c r="B17" s="9"/>
      <c r="C17" s="22"/>
      <c r="D17" s="24"/>
      <c r="E17"/>
      <c r="F17" s="6"/>
      <c r="G17" s="49"/>
      <c r="H17" s="46" t="s">
        <v>27</v>
      </c>
      <c r="I17" s="50">
        <f>'Ficha Inscrição - PWR 2024'!E30</f>
        <v>17686</v>
      </c>
      <c r="J17"/>
    </row>
    <row r="18" spans="1:10" ht="14.4" x14ac:dyDescent="0.3">
      <c r="A18" s="11">
        <f>A17+1</f>
        <v>13</v>
      </c>
      <c r="B18" s="9"/>
      <c r="C18" s="22"/>
      <c r="D18" s="24"/>
      <c r="E18"/>
      <c r="F18" s="6"/>
      <c r="G18"/>
      <c r="H18"/>
      <c r="I18"/>
      <c r="J18"/>
    </row>
    <row r="19" spans="1:10" ht="14.4" x14ac:dyDescent="0.3">
      <c r="A19" s="11">
        <f>A18+1</f>
        <v>14</v>
      </c>
      <c r="B19" s="9"/>
      <c r="C19" s="22"/>
      <c r="D19" s="24"/>
      <c r="E19"/>
      <c r="F19" s="6"/>
      <c r="G19" s="8"/>
      <c r="H19" s="7"/>
      <c r="I19" s="7"/>
      <c r="J19" s="7"/>
    </row>
    <row r="20" spans="1:10" ht="14.4" x14ac:dyDescent="0.3">
      <c r="A20" s="11">
        <f>A19+1</f>
        <v>15</v>
      </c>
      <c r="B20" s="28"/>
      <c r="C20" s="29"/>
      <c r="D20" s="30"/>
      <c r="E20"/>
      <c r="F20" s="6"/>
      <c r="G20" s="8"/>
      <c r="H20" s="7"/>
      <c r="I20" s="7"/>
      <c r="J20" s="7"/>
    </row>
    <row r="21" spans="1:10" ht="15" thickBot="1" x14ac:dyDescent="0.35">
      <c r="A21" s="12">
        <f>A20+1</f>
        <v>16</v>
      </c>
      <c r="B21" s="10"/>
      <c r="C21" s="23"/>
      <c r="D21" s="25"/>
      <c r="E21"/>
      <c r="F21" s="6"/>
      <c r="G21" s="8"/>
      <c r="H21" s="7"/>
      <c r="I21" s="7"/>
      <c r="J21" s="7"/>
    </row>
    <row r="22" spans="1:10" x14ac:dyDescent="0.25">
      <c r="F22" s="6"/>
      <c r="G22" s="8"/>
      <c r="H22" s="7"/>
      <c r="I22" s="7"/>
      <c r="J22" s="7"/>
    </row>
    <row r="23" spans="1:10" s="3" customFormat="1" ht="13.2" x14ac:dyDescent="0.25">
      <c r="A23" s="51"/>
      <c r="B23" s="52"/>
      <c r="C23" s="52"/>
      <c r="D23" s="52"/>
      <c r="F23" s="18"/>
      <c r="G23" s="19"/>
      <c r="H23" s="19"/>
      <c r="I23" s="19"/>
      <c r="J23" s="19"/>
    </row>
    <row r="24" spans="1:10" s="3" customFormat="1" x14ac:dyDescent="0.3">
      <c r="A24" s="53"/>
      <c r="B24" s="54"/>
      <c r="C24" s="54"/>
      <c r="D24" s="54"/>
      <c r="E24" s="20"/>
      <c r="F24" s="21"/>
    </row>
    <row r="25" spans="1:10" s="3" customFormat="1" x14ac:dyDescent="0.3">
      <c r="A25" s="53"/>
      <c r="B25" s="54"/>
      <c r="C25" s="54"/>
      <c r="D25" s="54"/>
      <c r="E25" s="20"/>
      <c r="F25" s="21"/>
    </row>
    <row r="26" spans="1:10" s="3" customFormat="1" x14ac:dyDescent="0.3">
      <c r="A26" s="55"/>
      <c r="B26" s="49"/>
      <c r="C26" s="49"/>
      <c r="D26" s="49"/>
      <c r="E26" s="21"/>
      <c r="F26" s="21"/>
    </row>
    <row r="27" spans="1:10" s="3" customFormat="1" ht="13.8" customHeight="1" x14ac:dyDescent="0.3">
      <c r="A27" s="55"/>
      <c r="B27" s="49"/>
      <c r="C27" s="49"/>
      <c r="D27" s="49"/>
      <c r="E27" s="21"/>
      <c r="F27" s="21"/>
    </row>
    <row r="28" spans="1:10" s="3" customFormat="1" x14ac:dyDescent="0.3">
      <c r="A28" s="55"/>
      <c r="B28" s="49"/>
      <c r="C28" s="49"/>
      <c r="D28" s="49"/>
      <c r="E28" s="21"/>
      <c r="F28" s="21"/>
    </row>
    <row r="29" spans="1:10" x14ac:dyDescent="0.25">
      <c r="A29" s="5"/>
    </row>
  </sheetData>
  <mergeCells count="1">
    <mergeCell ref="A1:I3"/>
  </mergeCells>
  <dataValidations count="1">
    <dataValidation type="list" showInputMessage="1" showErrorMessage="1" errorTitle="Erro Indicação Sistema Pontos " error="Verifique se no mercado selecionado alguma linha ficou com valor incorreto. Utilize:_x000a_S para Sim_x000a_N para Não_x000a_NC para Não Cobrada" sqref="B6:B21" xr:uid="{897F95B0-1887-44D8-8BC3-36A900FC99CF}">
      <formula1>"S,N,NC"</formula1>
    </dataValidation>
  </dataValidations>
  <hyperlinks>
    <hyperlink ref="I4" location="'Ficha Inscrição - PWR 2024'!A1" display="Voltar" xr:uid="{5D69C8F5-44D1-443C-B3B3-33B535B26847}"/>
  </hyperlinks>
  <pageMargins left="0.51181102362204722" right="0.51181102362204722" top="0.78740157480314965" bottom="0.78740157480314965" header="0.31496062992125984" footer="0.31496062992125984"/>
  <pageSetup paperSize="9" scale="5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Ficha Inscrição - PWR 2024</vt:lpstr>
      <vt:lpstr>Gestoras de Interesse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Braz</dc:creator>
  <cp:lastModifiedBy>Juliana Braz</cp:lastModifiedBy>
  <cp:lastPrinted>2024-08-09T20:25:40Z</cp:lastPrinted>
  <dcterms:created xsi:type="dcterms:W3CDTF">2023-09-06T16:14:48Z</dcterms:created>
  <dcterms:modified xsi:type="dcterms:W3CDTF">2024-08-09T20:26:12Z</dcterms:modified>
</cp:coreProperties>
</file>